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D202 Project Plan" sheetId="1" r:id="rId1"/>
    <sheet name=" " sheetId="2" r:id="rId2"/>
  </sheets>
  <calcPr calcId="125725"/>
</workbook>
</file>

<file path=xl/calcChain.xml><?xml version="1.0" encoding="utf-8"?>
<calcChain xmlns="http://schemas.openxmlformats.org/spreadsheetml/2006/main">
  <c r="H51" i="1"/>
  <c r="E51"/>
  <c r="D47"/>
  <c r="D45"/>
  <c r="C47"/>
  <c r="C45"/>
  <c r="D39"/>
  <c r="C39"/>
  <c r="D36"/>
  <c r="C36"/>
  <c r="D31"/>
  <c r="C31"/>
  <c r="D26"/>
  <c r="C26"/>
  <c r="D21"/>
  <c r="C21"/>
  <c r="D18"/>
  <c r="C18"/>
  <c r="D14"/>
  <c r="C14"/>
  <c r="D12"/>
  <c r="C12"/>
  <c r="D9"/>
  <c r="C9"/>
  <c r="D6"/>
  <c r="C6"/>
</calcChain>
</file>

<file path=xl/sharedStrings.xml><?xml version="1.0" encoding="utf-8"?>
<sst xmlns="http://schemas.openxmlformats.org/spreadsheetml/2006/main" count="64" uniqueCount="55">
  <si>
    <t>Main Task</t>
  </si>
  <si>
    <t>Sub Tasks</t>
  </si>
  <si>
    <t>Estimated Timings</t>
  </si>
  <si>
    <t>Introduction</t>
  </si>
  <si>
    <t>Read the project brief carefully</t>
  </si>
  <si>
    <t>Create project folders</t>
  </si>
  <si>
    <t>Planning/ keeping track</t>
  </si>
  <si>
    <t>Create initial plan</t>
  </si>
  <si>
    <t>Map</t>
  </si>
  <si>
    <t>Design the map</t>
  </si>
  <si>
    <t>Create the map</t>
  </si>
  <si>
    <t>Create assets table</t>
  </si>
  <si>
    <t>Update assets table</t>
  </si>
  <si>
    <t>Start
Date</t>
  </si>
  <si>
    <t>Finish
Date</t>
  </si>
  <si>
    <t>Game Instructions</t>
  </si>
  <si>
    <t>Create instructions</t>
  </si>
  <si>
    <t>Coding Sheet</t>
  </si>
  <si>
    <t>Proposal</t>
  </si>
  <si>
    <t>Create proposal document with my ideas for my treasure hunt</t>
  </si>
  <si>
    <t>Task 1 - The Puzzles</t>
  </si>
  <si>
    <t>Produce a storyboard for the puzzles</t>
  </si>
  <si>
    <t>Create primary assets</t>
  </si>
  <si>
    <t>Create the puzzles</t>
  </si>
  <si>
    <t>Task 2 - The Animation</t>
  </si>
  <si>
    <t>Create a timeline storyboard for the animation</t>
  </si>
  <si>
    <t>Produce the animation</t>
  </si>
  <si>
    <t>Get feedback from test users</t>
  </si>
  <si>
    <t>Task 3 - The Movie</t>
  </si>
  <si>
    <t>Create a timeline storyboard for the movie</t>
  </si>
  <si>
    <t>Produce and edit the movie</t>
  </si>
  <si>
    <t>Eportfolio</t>
  </si>
  <si>
    <t>Project Review</t>
  </si>
  <si>
    <t>Get feedback from teacher on treasure hunt and overall progress</t>
  </si>
  <si>
    <t>Complete project review</t>
  </si>
  <si>
    <t>Add review to Eportfolio</t>
  </si>
  <si>
    <t>D202 - Hidden Treasure Plan</t>
  </si>
  <si>
    <t>Create new Dreamweaver site</t>
  </si>
  <si>
    <t>Create and link Eportfolio pages</t>
  </si>
  <si>
    <t>Check all links work</t>
  </si>
  <si>
    <t>Ask test buddy for feedback</t>
  </si>
  <si>
    <t>Create the coding sheet</t>
  </si>
  <si>
    <t>Teacher Checkpoint</t>
  </si>
  <si>
    <t>Contingency</t>
  </si>
  <si>
    <t>Extra time to make sure everything is complete</t>
  </si>
  <si>
    <t>Lessons per week: 5.5, Lesson length: 60 minutes</t>
  </si>
  <si>
    <t>Start Date: 03/09/10, Deadline: 05/11/10</t>
  </si>
  <si>
    <t>Lessons Allowed</t>
  </si>
  <si>
    <t>Actual Timings</t>
  </si>
  <si>
    <t>Class/
Home</t>
  </si>
  <si>
    <t>Comments on progress</t>
  </si>
  <si>
    <t>Lessons Taken</t>
  </si>
  <si>
    <t>Class</t>
  </si>
  <si>
    <t>lessons taken</t>
  </si>
  <si>
    <t>lessons planned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</si>
</sst>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4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Normal="100" workbookViewId="0">
      <pane ySplit="4" topLeftCell="A5" activePane="bottomLeft" state="frozen"/>
      <selection pane="bottomLeft" sqref="A1:J1"/>
    </sheetView>
  </sheetViews>
  <sheetFormatPr defaultRowHeight="16.5"/>
  <cols>
    <col min="1" max="1" width="14.140625" style="1" customWidth="1"/>
    <col min="2" max="2" width="39.5703125" style="3" customWidth="1"/>
    <col min="3" max="4" width="13.7109375" style="1" bestFit="1" customWidth="1"/>
    <col min="5" max="5" width="9.140625" style="2"/>
    <col min="6" max="7" width="13.7109375" style="1" customWidth="1"/>
    <col min="8" max="9" width="9.140625" style="1"/>
    <col min="10" max="10" width="39.7109375" style="1" customWidth="1"/>
    <col min="11" max="16384" width="9.140625" style="1"/>
  </cols>
  <sheetData>
    <row r="1" spans="1:10" ht="21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 customHeight="1">
      <c r="A2" s="27" t="s">
        <v>46</v>
      </c>
      <c r="B2" s="27"/>
      <c r="C2" s="24" t="s">
        <v>2</v>
      </c>
      <c r="D2" s="24"/>
      <c r="E2" s="24"/>
      <c r="F2" s="24" t="s">
        <v>48</v>
      </c>
      <c r="G2" s="24"/>
      <c r="H2" s="24"/>
      <c r="I2" s="25" t="s">
        <v>49</v>
      </c>
      <c r="J2" s="24" t="s">
        <v>50</v>
      </c>
    </row>
    <row r="3" spans="1:10" ht="16.5" customHeight="1">
      <c r="A3" s="27" t="s">
        <v>45</v>
      </c>
      <c r="B3" s="27"/>
      <c r="C3" s="24"/>
      <c r="D3" s="24"/>
      <c r="E3" s="24"/>
      <c r="F3" s="24"/>
      <c r="G3" s="24"/>
      <c r="H3" s="24"/>
      <c r="I3" s="25"/>
      <c r="J3" s="24"/>
    </row>
    <row r="4" spans="1:10" ht="34.5">
      <c r="A4" s="4" t="s">
        <v>0</v>
      </c>
      <c r="B4" s="5" t="s">
        <v>1</v>
      </c>
      <c r="C4" s="6" t="s">
        <v>13</v>
      </c>
      <c r="D4" s="6" t="s">
        <v>14</v>
      </c>
      <c r="E4" s="6" t="s">
        <v>47</v>
      </c>
      <c r="F4" s="6" t="s">
        <v>13</v>
      </c>
      <c r="G4" s="6" t="s">
        <v>14</v>
      </c>
      <c r="H4" s="6" t="s">
        <v>51</v>
      </c>
      <c r="I4" s="25"/>
      <c r="J4" s="24"/>
    </row>
    <row r="5" spans="1:10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>
      <c r="A6" s="7"/>
      <c r="B6" s="8" t="s">
        <v>4</v>
      </c>
      <c r="C6" s="21">
        <f>VLOOKUP(1,' '!A1:B62,2)</f>
        <v>40424</v>
      </c>
      <c r="D6" s="21">
        <f>VLOOKUP(E6,' '!A1:B62,2)</f>
        <v>40424</v>
      </c>
      <c r="E6" s="19">
        <v>1</v>
      </c>
      <c r="F6" s="21">
        <v>40424</v>
      </c>
      <c r="G6" s="21">
        <v>40424</v>
      </c>
      <c r="H6" s="19">
        <v>1</v>
      </c>
      <c r="I6" s="19" t="s">
        <v>52</v>
      </c>
      <c r="J6" s="20"/>
    </row>
    <row r="7" spans="1:10">
      <c r="A7" s="7"/>
      <c r="B7" s="8" t="s">
        <v>5</v>
      </c>
      <c r="C7" s="21"/>
      <c r="D7" s="21"/>
      <c r="E7" s="19"/>
      <c r="F7" s="19"/>
      <c r="G7" s="19"/>
      <c r="H7" s="19"/>
      <c r="I7" s="19"/>
      <c r="J7" s="20"/>
    </row>
    <row r="8" spans="1:10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</row>
    <row r="9" spans="1:10">
      <c r="A9" s="7"/>
      <c r="B9" s="8" t="s">
        <v>7</v>
      </c>
      <c r="C9" s="21">
        <f>VLOOKUP(E6+1,' '!A1:B62,2)</f>
        <v>40424</v>
      </c>
      <c r="D9" s="21">
        <f>VLOOKUP(E6+E9,' '!A1:B62,2)</f>
        <v>40427</v>
      </c>
      <c r="E9" s="19">
        <v>2</v>
      </c>
      <c r="F9" s="21">
        <v>40424</v>
      </c>
      <c r="G9" s="21"/>
      <c r="H9" s="19"/>
      <c r="I9" s="19"/>
      <c r="J9" s="20"/>
    </row>
    <row r="10" spans="1:10">
      <c r="A10" s="7"/>
      <c r="B10" s="8" t="s">
        <v>11</v>
      </c>
      <c r="C10" s="21"/>
      <c r="D10" s="21"/>
      <c r="E10" s="19"/>
      <c r="F10" s="19"/>
      <c r="G10" s="19"/>
      <c r="H10" s="19"/>
      <c r="I10" s="19"/>
      <c r="J10" s="20"/>
    </row>
    <row r="11" spans="1:10">
      <c r="A11" s="22" t="s">
        <v>18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33">
      <c r="A12" s="7"/>
      <c r="B12" s="8" t="s">
        <v>19</v>
      </c>
      <c r="C12" s="15">
        <f>VLOOKUP(E6+E9+1,' '!A1:B62,2)</f>
        <v>40428</v>
      </c>
      <c r="D12" s="15">
        <f>VLOOKUP(E6+E9+E12,' '!A1:B62,2)</f>
        <v>40428</v>
      </c>
      <c r="E12" s="14">
        <v>1</v>
      </c>
      <c r="F12" s="14"/>
      <c r="G12" s="14"/>
      <c r="H12" s="14"/>
      <c r="I12" s="14"/>
      <c r="J12" s="7"/>
    </row>
    <row r="13" spans="1:10">
      <c r="A13" s="22" t="s">
        <v>8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>
      <c r="A14" s="7"/>
      <c r="B14" s="8" t="s">
        <v>9</v>
      </c>
      <c r="C14" s="21">
        <f>VLOOKUP(E6+E9+E12+1,' '!A1:B62,2)</f>
        <v>40429</v>
      </c>
      <c r="D14" s="21">
        <f>VLOOKUP(E6+E9+E12+E14,' '!A1:B62,2)</f>
        <v>40429</v>
      </c>
      <c r="E14" s="19">
        <v>1</v>
      </c>
      <c r="F14" s="19"/>
      <c r="G14" s="19"/>
      <c r="H14" s="19"/>
      <c r="I14" s="19"/>
      <c r="J14" s="20"/>
    </row>
    <row r="15" spans="1:10">
      <c r="A15" s="7"/>
      <c r="B15" s="8" t="s">
        <v>10</v>
      </c>
      <c r="C15" s="19"/>
      <c r="D15" s="19"/>
      <c r="E15" s="19"/>
      <c r="F15" s="19"/>
      <c r="G15" s="19"/>
      <c r="H15" s="19"/>
      <c r="I15" s="19"/>
      <c r="J15" s="20"/>
    </row>
    <row r="16" spans="1:10">
      <c r="A16" s="7"/>
      <c r="B16" s="8" t="s">
        <v>12</v>
      </c>
      <c r="C16" s="19"/>
      <c r="D16" s="19"/>
      <c r="E16" s="19"/>
      <c r="F16" s="19"/>
      <c r="G16" s="19"/>
      <c r="H16" s="19"/>
      <c r="I16" s="19"/>
      <c r="J16" s="20"/>
    </row>
    <row r="17" spans="1:10">
      <c r="A17" s="22" t="s">
        <v>15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>
      <c r="A18" s="7"/>
      <c r="B18" s="8" t="s">
        <v>16</v>
      </c>
      <c r="C18" s="15">
        <f>VLOOKUP(E6+E9+E12+E14+1,' '!A1:B62,2)</f>
        <v>40430</v>
      </c>
      <c r="D18" s="15">
        <f>VLOOKUP(E6+E9+E12+E14+E18,' '!A1:B62,2)</f>
        <v>40430</v>
      </c>
      <c r="E18" s="14">
        <v>1</v>
      </c>
      <c r="F18" s="14"/>
      <c r="G18" s="14"/>
      <c r="H18" s="14"/>
      <c r="I18" s="14"/>
      <c r="J18" s="17"/>
    </row>
    <row r="19" spans="1:10">
      <c r="A19" s="23" t="s">
        <v>42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>
      <c r="A20" s="22" t="s">
        <v>20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>
      <c r="A21" s="7"/>
      <c r="B21" s="8" t="s">
        <v>21</v>
      </c>
      <c r="C21" s="21">
        <f>VLOOKUP(E6+E9+E12+E14+E18+1,' '!A1:B62,2)</f>
        <v>40431</v>
      </c>
      <c r="D21" s="21">
        <f>VLOOKUP(E6+E9+E12+E14+E18+E21,' '!A1:B62,2)</f>
        <v>40431</v>
      </c>
      <c r="E21" s="19">
        <v>1</v>
      </c>
      <c r="F21" s="19"/>
      <c r="G21" s="19"/>
      <c r="H21" s="19"/>
      <c r="I21" s="19"/>
      <c r="J21" s="20"/>
    </row>
    <row r="22" spans="1:10">
      <c r="A22" s="7"/>
      <c r="B22" s="8" t="s">
        <v>22</v>
      </c>
      <c r="C22" s="21"/>
      <c r="D22" s="21"/>
      <c r="E22" s="19"/>
      <c r="F22" s="19"/>
      <c r="G22" s="19"/>
      <c r="H22" s="19"/>
      <c r="I22" s="19"/>
      <c r="J22" s="20"/>
    </row>
    <row r="23" spans="1:10">
      <c r="A23" s="7"/>
      <c r="B23" s="8" t="s">
        <v>23</v>
      </c>
      <c r="C23" s="21"/>
      <c r="D23" s="21"/>
      <c r="E23" s="19"/>
      <c r="F23" s="19"/>
      <c r="G23" s="19"/>
      <c r="H23" s="19"/>
      <c r="I23" s="19"/>
      <c r="J23" s="20"/>
    </row>
    <row r="24" spans="1:10">
      <c r="A24" s="7"/>
      <c r="B24" s="8" t="s">
        <v>12</v>
      </c>
      <c r="C24" s="21"/>
      <c r="D24" s="21"/>
      <c r="E24" s="19"/>
      <c r="F24" s="19"/>
      <c r="G24" s="19"/>
      <c r="H24" s="19"/>
      <c r="I24" s="19"/>
      <c r="J24" s="20"/>
    </row>
    <row r="25" spans="1:10">
      <c r="A25" s="22" t="s">
        <v>24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33">
      <c r="A26" s="7"/>
      <c r="B26" s="8" t="s">
        <v>25</v>
      </c>
      <c r="C26" s="21">
        <f>VLOOKUP(E6+E9+E12+E14+E18+E21+1,' '!A1:B62,2)</f>
        <v>40434</v>
      </c>
      <c r="D26" s="21">
        <f>VLOOKUP(E6+E9+E12+E14+E18+E21+E26,' '!A1:B62,2)</f>
        <v>40434</v>
      </c>
      <c r="E26" s="19">
        <v>1</v>
      </c>
      <c r="F26" s="19"/>
      <c r="G26" s="19"/>
      <c r="H26" s="19"/>
      <c r="I26" s="19"/>
      <c r="J26" s="20"/>
    </row>
    <row r="27" spans="1:10">
      <c r="A27" s="7"/>
      <c r="B27" s="8" t="s">
        <v>26</v>
      </c>
      <c r="C27" s="21"/>
      <c r="D27" s="21"/>
      <c r="E27" s="19"/>
      <c r="F27" s="19"/>
      <c r="G27" s="19"/>
      <c r="H27" s="19"/>
      <c r="I27" s="19"/>
      <c r="J27" s="20"/>
    </row>
    <row r="28" spans="1:10">
      <c r="A28" s="7"/>
      <c r="B28" s="8" t="s">
        <v>27</v>
      </c>
      <c r="C28" s="21"/>
      <c r="D28" s="21"/>
      <c r="E28" s="19"/>
      <c r="F28" s="19"/>
      <c r="G28" s="19"/>
      <c r="H28" s="19"/>
      <c r="I28" s="19"/>
      <c r="J28" s="20"/>
    </row>
    <row r="29" spans="1:10">
      <c r="A29" s="7"/>
      <c r="B29" s="8" t="s">
        <v>12</v>
      </c>
      <c r="C29" s="21"/>
      <c r="D29" s="21"/>
      <c r="E29" s="19"/>
      <c r="F29" s="19"/>
      <c r="G29" s="19"/>
      <c r="H29" s="19"/>
      <c r="I29" s="19"/>
      <c r="J29" s="20"/>
    </row>
    <row r="30" spans="1:10">
      <c r="A30" s="22" t="s">
        <v>28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33">
      <c r="A31" s="7"/>
      <c r="B31" s="8" t="s">
        <v>29</v>
      </c>
      <c r="C31" s="21">
        <f>VLOOKUP(E6+E9+E12+E14+E18+E21+E26+1,' '!A1:B62,2)</f>
        <v>40435</v>
      </c>
      <c r="D31" s="21">
        <f>VLOOKUP(E6+E9+E12+E14+E18+E21+E26+E31,' '!A1:B62,2)</f>
        <v>40435</v>
      </c>
      <c r="E31" s="19">
        <v>1</v>
      </c>
      <c r="F31" s="19"/>
      <c r="G31" s="19"/>
      <c r="H31" s="19"/>
      <c r="I31" s="19"/>
      <c r="J31" s="20"/>
    </row>
    <row r="32" spans="1:10">
      <c r="A32" s="7"/>
      <c r="B32" s="8" t="s">
        <v>30</v>
      </c>
      <c r="C32" s="21"/>
      <c r="D32" s="21"/>
      <c r="E32" s="19"/>
      <c r="F32" s="19"/>
      <c r="G32" s="19"/>
      <c r="H32" s="19"/>
      <c r="I32" s="19"/>
      <c r="J32" s="20"/>
    </row>
    <row r="33" spans="1:10">
      <c r="A33" s="7"/>
      <c r="B33" s="8" t="s">
        <v>27</v>
      </c>
      <c r="C33" s="21"/>
      <c r="D33" s="21"/>
      <c r="E33" s="19"/>
      <c r="F33" s="19"/>
      <c r="G33" s="19"/>
      <c r="H33" s="19"/>
      <c r="I33" s="19"/>
      <c r="J33" s="20"/>
    </row>
    <row r="34" spans="1:10">
      <c r="A34" s="7"/>
      <c r="B34" s="8" t="s">
        <v>12</v>
      </c>
      <c r="C34" s="21"/>
      <c r="D34" s="21"/>
      <c r="E34" s="19"/>
      <c r="F34" s="19"/>
      <c r="G34" s="19"/>
      <c r="H34" s="19"/>
      <c r="I34" s="19"/>
      <c r="J34" s="20"/>
    </row>
    <row r="35" spans="1:10">
      <c r="A35" s="22" t="s">
        <v>17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>
      <c r="A36" s="7"/>
      <c r="B36" s="8" t="s">
        <v>41</v>
      </c>
      <c r="C36" s="15">
        <f>VLOOKUP(E6+E9+E12+E14+E18+E21+E26+E31+1,' '!A1:B62,2)</f>
        <v>40436</v>
      </c>
      <c r="D36" s="15">
        <f>VLOOKUP(E6+E9+E12+E14+E18+E21+E26+E31+E36,' '!A1:B62,2)</f>
        <v>40436</v>
      </c>
      <c r="E36" s="14">
        <v>1</v>
      </c>
      <c r="F36" s="14"/>
      <c r="G36" s="14"/>
      <c r="H36" s="14"/>
      <c r="I36" s="14"/>
      <c r="J36" s="17"/>
    </row>
    <row r="37" spans="1:10">
      <c r="A37" s="23" t="s">
        <v>42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>
      <c r="A38" s="22" t="s">
        <v>31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>
      <c r="A39" s="7"/>
      <c r="B39" s="8" t="s">
        <v>37</v>
      </c>
      <c r="C39" s="21">
        <f>VLOOKUP(E6+E9+E12+E14+E18+E21+E26+E31+E36+1,' '!A1:B62,2)</f>
        <v>40437</v>
      </c>
      <c r="D39" s="21">
        <f>VLOOKUP(E6+E9+E12+E14+E18+E21+E26+E31+E36+E39,' '!A1:B62,2)</f>
        <v>40437</v>
      </c>
      <c r="E39" s="19">
        <v>1</v>
      </c>
      <c r="F39" s="19"/>
      <c r="G39" s="19"/>
      <c r="H39" s="19"/>
      <c r="I39" s="19"/>
      <c r="J39" s="20"/>
    </row>
    <row r="40" spans="1:10">
      <c r="A40" s="7"/>
      <c r="B40" s="8" t="s">
        <v>38</v>
      </c>
      <c r="C40" s="21"/>
      <c r="D40" s="21"/>
      <c r="E40" s="19"/>
      <c r="F40" s="19"/>
      <c r="G40" s="19"/>
      <c r="H40" s="19"/>
      <c r="I40" s="19"/>
      <c r="J40" s="20"/>
    </row>
    <row r="41" spans="1:10">
      <c r="A41" s="7"/>
      <c r="B41" s="8" t="s">
        <v>39</v>
      </c>
      <c r="C41" s="21"/>
      <c r="D41" s="21"/>
      <c r="E41" s="19"/>
      <c r="F41" s="19"/>
      <c r="G41" s="19"/>
      <c r="H41" s="19"/>
      <c r="I41" s="19"/>
      <c r="J41" s="20"/>
    </row>
    <row r="42" spans="1:10">
      <c r="A42" s="7"/>
      <c r="B42" s="7" t="s">
        <v>40</v>
      </c>
      <c r="C42" s="21"/>
      <c r="D42" s="21"/>
      <c r="E42" s="19"/>
      <c r="F42" s="19"/>
      <c r="G42" s="19"/>
      <c r="H42" s="19"/>
      <c r="I42" s="19"/>
      <c r="J42" s="20"/>
    </row>
    <row r="43" spans="1:10">
      <c r="A43" s="23" t="s">
        <v>42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>
      <c r="A44" s="22" t="s">
        <v>43</v>
      </c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33">
      <c r="A45" s="9"/>
      <c r="B45" s="10" t="s">
        <v>44</v>
      </c>
      <c r="C45" s="16">
        <f>VLOOKUP(E6+E9+E12+E14+E18+E21+E26+E31+E36+E39+1,' '!A1:B62,2)</f>
        <v>40438</v>
      </c>
      <c r="D45" s="16">
        <f>VLOOKUP(E6+E9+E12+E14+E18+E21+E26+E31+E36+E39+E45,' '!A1:B62,2)</f>
        <v>40438</v>
      </c>
      <c r="E45" s="11">
        <v>1</v>
      </c>
      <c r="F45" s="14"/>
      <c r="G45" s="14"/>
      <c r="H45" s="14"/>
      <c r="I45" s="14"/>
      <c r="J45" s="17"/>
    </row>
    <row r="46" spans="1:10">
      <c r="A46" s="22" t="s">
        <v>32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33">
      <c r="A47" s="7"/>
      <c r="B47" s="8" t="s">
        <v>33</v>
      </c>
      <c r="C47" s="21">
        <f>VLOOKUP(E6+E9+E12+E14+E18+E21+E26+E31+E36+E39+E45+1,' '!A1:B62,2)</f>
        <v>40438</v>
      </c>
      <c r="D47" s="21">
        <f>VLOOKUP(E6+E9+E12+E14+E18+E21+E26+E31+E36+E39+E45+E47,' '!A1:B62,2)</f>
        <v>40438</v>
      </c>
      <c r="E47" s="19">
        <v>1</v>
      </c>
      <c r="F47" s="19"/>
      <c r="G47" s="19"/>
      <c r="H47" s="19"/>
      <c r="I47" s="19"/>
      <c r="J47" s="20"/>
    </row>
    <row r="48" spans="1:10">
      <c r="A48" s="7"/>
      <c r="B48" s="8" t="s">
        <v>34</v>
      </c>
      <c r="C48" s="21"/>
      <c r="D48" s="21"/>
      <c r="E48" s="19"/>
      <c r="F48" s="19"/>
      <c r="G48" s="19"/>
      <c r="H48" s="19"/>
      <c r="I48" s="19"/>
      <c r="J48" s="20"/>
    </row>
    <row r="49" spans="1:10">
      <c r="A49" s="7"/>
      <c r="B49" s="8" t="s">
        <v>35</v>
      </c>
      <c r="C49" s="21"/>
      <c r="D49" s="21"/>
      <c r="E49" s="19"/>
      <c r="F49" s="19"/>
      <c r="G49" s="19"/>
      <c r="H49" s="19"/>
      <c r="I49" s="19"/>
      <c r="J49" s="20"/>
    </row>
    <row r="50" spans="1:10">
      <c r="A50" s="23" t="s">
        <v>42</v>
      </c>
      <c r="B50" s="23"/>
      <c r="C50" s="23"/>
      <c r="D50" s="23"/>
      <c r="E50" s="23"/>
      <c r="F50" s="23"/>
      <c r="G50" s="23"/>
      <c r="H50" s="23"/>
      <c r="I50" s="23"/>
      <c r="J50" s="23"/>
    </row>
    <row r="51" spans="1:10">
      <c r="E51" s="12">
        <f>SUM(E6,E9,E12,E14,E18,E21,E26,E31,E36,E39,E45,E47)</f>
        <v>13</v>
      </c>
      <c r="F51" s="18" t="s">
        <v>54</v>
      </c>
      <c r="G51" s="18"/>
      <c r="H51" s="12">
        <f>SUM(H6,H9,H12,H14,H18,H21,H26,H31,H36,H39,H45,H47)</f>
        <v>1</v>
      </c>
      <c r="I51" s="18" t="s">
        <v>53</v>
      </c>
      <c r="J51" s="18"/>
    </row>
  </sheetData>
  <mergeCells count="89">
    <mergeCell ref="A30:J30"/>
    <mergeCell ref="J21:J24"/>
    <mergeCell ref="A3:B3"/>
    <mergeCell ref="A2:B2"/>
    <mergeCell ref="E6:E7"/>
    <mergeCell ref="D6:D7"/>
    <mergeCell ref="C6:C7"/>
    <mergeCell ref="C2:E3"/>
    <mergeCell ref="C47:C49"/>
    <mergeCell ref="D47:D49"/>
    <mergeCell ref="E47:E49"/>
    <mergeCell ref="A46:J46"/>
    <mergeCell ref="A50:J50"/>
    <mergeCell ref="F47:F49"/>
    <mergeCell ref="G47:G49"/>
    <mergeCell ref="H47:H49"/>
    <mergeCell ref="E39:E42"/>
    <mergeCell ref="D39:D42"/>
    <mergeCell ref="C39:C42"/>
    <mergeCell ref="C14:C16"/>
    <mergeCell ref="D14:D16"/>
    <mergeCell ref="E14:E16"/>
    <mergeCell ref="C31:C34"/>
    <mergeCell ref="D31:D34"/>
    <mergeCell ref="E31:E34"/>
    <mergeCell ref="E26:E29"/>
    <mergeCell ref="D26:D29"/>
    <mergeCell ref="C26:C29"/>
    <mergeCell ref="C21:C24"/>
    <mergeCell ref="D21:D24"/>
    <mergeCell ref="E21:E24"/>
    <mergeCell ref="A20:J20"/>
    <mergeCell ref="F2:H3"/>
    <mergeCell ref="I2:I4"/>
    <mergeCell ref="J2:J4"/>
    <mergeCell ref="A1:J1"/>
    <mergeCell ref="A5:J5"/>
    <mergeCell ref="A8:J8"/>
    <mergeCell ref="A11:J11"/>
    <mergeCell ref="A13:J13"/>
    <mergeCell ref="A17:J17"/>
    <mergeCell ref="A19:J19"/>
    <mergeCell ref="J9:J10"/>
    <mergeCell ref="J14:J16"/>
    <mergeCell ref="F9:F10"/>
    <mergeCell ref="G9:G10"/>
    <mergeCell ref="H9:H10"/>
    <mergeCell ref="F14:F16"/>
    <mergeCell ref="G14:G16"/>
    <mergeCell ref="H14:H16"/>
    <mergeCell ref="C9:C10"/>
    <mergeCell ref="D9:D10"/>
    <mergeCell ref="E9:E10"/>
    <mergeCell ref="F6:F7"/>
    <mergeCell ref="G6:G7"/>
    <mergeCell ref="H6:H7"/>
    <mergeCell ref="I6:I7"/>
    <mergeCell ref="J6:J7"/>
    <mergeCell ref="J26:J29"/>
    <mergeCell ref="J31:J34"/>
    <mergeCell ref="J39:J42"/>
    <mergeCell ref="J47:J49"/>
    <mergeCell ref="I9:I10"/>
    <mergeCell ref="I14:I16"/>
    <mergeCell ref="I21:I24"/>
    <mergeCell ref="I26:I29"/>
    <mergeCell ref="I31:I34"/>
    <mergeCell ref="I39:I42"/>
    <mergeCell ref="I47:I49"/>
    <mergeCell ref="A35:J35"/>
    <mergeCell ref="A37:J37"/>
    <mergeCell ref="A38:J38"/>
    <mergeCell ref="A43:J43"/>
    <mergeCell ref="A44:J44"/>
    <mergeCell ref="F21:F24"/>
    <mergeCell ref="G21:G24"/>
    <mergeCell ref="H21:H24"/>
    <mergeCell ref="F26:F29"/>
    <mergeCell ref="G26:G29"/>
    <mergeCell ref="H26:H29"/>
    <mergeCell ref="A25:J25"/>
    <mergeCell ref="F51:G51"/>
    <mergeCell ref="I51:J51"/>
    <mergeCell ref="F31:F34"/>
    <mergeCell ref="G31:G34"/>
    <mergeCell ref="H31:H34"/>
    <mergeCell ref="F39:F42"/>
    <mergeCell ref="G39:G42"/>
    <mergeCell ref="H39:H42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workbookViewId="0"/>
  </sheetViews>
  <sheetFormatPr defaultRowHeight="15"/>
  <cols>
    <col min="1" max="1" width="3" bestFit="1" customWidth="1"/>
    <col min="2" max="2" width="10.7109375" bestFit="1" customWidth="1"/>
  </cols>
  <sheetData>
    <row r="1" spans="1:2">
      <c r="A1">
        <v>1</v>
      </c>
      <c r="B1" s="13">
        <v>40424</v>
      </c>
    </row>
    <row r="2" spans="1:2">
      <c r="A2">
        <v>2</v>
      </c>
      <c r="B2" s="13">
        <v>40424</v>
      </c>
    </row>
    <row r="3" spans="1:2">
      <c r="A3">
        <v>3</v>
      </c>
      <c r="B3" s="13">
        <v>40427</v>
      </c>
    </row>
    <row r="4" spans="1:2">
      <c r="A4">
        <v>4</v>
      </c>
      <c r="B4" s="13">
        <v>40428</v>
      </c>
    </row>
    <row r="5" spans="1:2">
      <c r="A5">
        <v>5</v>
      </c>
      <c r="B5" s="13">
        <v>40429</v>
      </c>
    </row>
    <row r="6" spans="1:2">
      <c r="A6">
        <v>6</v>
      </c>
      <c r="B6" s="13">
        <v>40430</v>
      </c>
    </row>
    <row r="7" spans="1:2">
      <c r="A7">
        <v>7</v>
      </c>
      <c r="B7" s="13">
        <v>40431</v>
      </c>
    </row>
    <row r="8" spans="1:2">
      <c r="A8">
        <v>8</v>
      </c>
      <c r="B8" s="13">
        <v>40434</v>
      </c>
    </row>
    <row r="9" spans="1:2">
      <c r="A9">
        <v>9</v>
      </c>
      <c r="B9" s="13">
        <v>40435</v>
      </c>
    </row>
    <row r="10" spans="1:2">
      <c r="A10">
        <v>10</v>
      </c>
      <c r="B10" s="13">
        <v>40436</v>
      </c>
    </row>
    <row r="11" spans="1:2">
      <c r="A11">
        <v>11</v>
      </c>
      <c r="B11" s="13">
        <v>40437</v>
      </c>
    </row>
    <row r="12" spans="1:2">
      <c r="A12">
        <v>12</v>
      </c>
      <c r="B12" s="13">
        <v>40438</v>
      </c>
    </row>
    <row r="13" spans="1:2">
      <c r="A13">
        <v>13</v>
      </c>
      <c r="B13" s="13">
        <v>40438</v>
      </c>
    </row>
    <row r="14" spans="1:2">
      <c r="A14">
        <v>14</v>
      </c>
      <c r="B14" s="13">
        <v>40441</v>
      </c>
    </row>
    <row r="15" spans="1:2">
      <c r="A15">
        <v>15</v>
      </c>
      <c r="B15" s="13">
        <v>40442</v>
      </c>
    </row>
    <row r="16" spans="1:2">
      <c r="A16">
        <v>16</v>
      </c>
      <c r="B16" s="13">
        <v>40443</v>
      </c>
    </row>
    <row r="17" spans="1:2">
      <c r="A17">
        <v>17</v>
      </c>
      <c r="B17" s="13">
        <v>40444</v>
      </c>
    </row>
    <row r="18" spans="1:2">
      <c r="A18">
        <v>18</v>
      </c>
      <c r="B18" s="13">
        <v>40445</v>
      </c>
    </row>
    <row r="19" spans="1:2">
      <c r="A19">
        <v>19</v>
      </c>
      <c r="B19" s="13">
        <v>40448</v>
      </c>
    </row>
    <row r="20" spans="1:2">
      <c r="A20">
        <v>20</v>
      </c>
      <c r="B20" s="13">
        <v>40449</v>
      </c>
    </row>
    <row r="21" spans="1:2">
      <c r="A21">
        <v>21</v>
      </c>
      <c r="B21" s="13">
        <v>40450</v>
      </c>
    </row>
    <row r="22" spans="1:2">
      <c r="A22">
        <v>22</v>
      </c>
      <c r="B22" s="13">
        <v>40451</v>
      </c>
    </row>
    <row r="23" spans="1:2">
      <c r="A23">
        <v>23</v>
      </c>
      <c r="B23" s="13">
        <v>40452</v>
      </c>
    </row>
    <row r="24" spans="1:2">
      <c r="A24">
        <v>24</v>
      </c>
      <c r="B24" s="13">
        <v>40452</v>
      </c>
    </row>
    <row r="25" spans="1:2">
      <c r="A25">
        <v>25</v>
      </c>
      <c r="B25" s="13">
        <v>40455</v>
      </c>
    </row>
    <row r="26" spans="1:2">
      <c r="A26">
        <v>26</v>
      </c>
      <c r="B26" s="13">
        <v>40456</v>
      </c>
    </row>
    <row r="27" spans="1:2">
      <c r="A27">
        <v>27</v>
      </c>
      <c r="B27" s="13">
        <v>40457</v>
      </c>
    </row>
    <row r="28" spans="1:2">
      <c r="A28">
        <v>28</v>
      </c>
      <c r="B28" s="13">
        <v>40458</v>
      </c>
    </row>
    <row r="29" spans="1:2">
      <c r="A29">
        <v>29</v>
      </c>
      <c r="B29" s="13">
        <v>40459</v>
      </c>
    </row>
    <row r="30" spans="1:2">
      <c r="A30">
        <v>30</v>
      </c>
      <c r="B30" s="13">
        <v>40462</v>
      </c>
    </row>
    <row r="31" spans="1:2">
      <c r="A31">
        <v>31</v>
      </c>
      <c r="B31" s="13">
        <v>40463</v>
      </c>
    </row>
    <row r="32" spans="1:2">
      <c r="A32">
        <v>32</v>
      </c>
      <c r="B32" s="13">
        <v>40464</v>
      </c>
    </row>
    <row r="33" spans="1:2">
      <c r="A33">
        <v>33</v>
      </c>
      <c r="B33" s="13">
        <v>40465</v>
      </c>
    </row>
    <row r="34" spans="1:2">
      <c r="A34">
        <v>34</v>
      </c>
      <c r="B34" s="13">
        <v>40466</v>
      </c>
    </row>
    <row r="35" spans="1:2">
      <c r="A35">
        <v>35</v>
      </c>
      <c r="B35" s="13">
        <v>40466</v>
      </c>
    </row>
    <row r="36" spans="1:2">
      <c r="A36">
        <v>36</v>
      </c>
      <c r="B36" s="13">
        <v>40469</v>
      </c>
    </row>
    <row r="37" spans="1:2">
      <c r="A37">
        <v>37</v>
      </c>
      <c r="B37" s="13">
        <v>40470</v>
      </c>
    </row>
    <row r="38" spans="1:2">
      <c r="A38">
        <v>38</v>
      </c>
      <c r="B38" s="13">
        <v>40471</v>
      </c>
    </row>
    <row r="39" spans="1:2">
      <c r="A39">
        <v>39</v>
      </c>
      <c r="B39" s="13">
        <v>40472</v>
      </c>
    </row>
    <row r="40" spans="1:2">
      <c r="A40">
        <v>40</v>
      </c>
      <c r="B40" s="13">
        <v>40483</v>
      </c>
    </row>
    <row r="41" spans="1:2">
      <c r="A41">
        <v>41</v>
      </c>
      <c r="B41" s="13">
        <v>40484</v>
      </c>
    </row>
    <row r="42" spans="1:2">
      <c r="A42">
        <v>42</v>
      </c>
      <c r="B42" s="13">
        <v>40485</v>
      </c>
    </row>
    <row r="43" spans="1:2">
      <c r="A43">
        <v>43</v>
      </c>
      <c r="B43" s="13">
        <v>40486</v>
      </c>
    </row>
    <row r="44" spans="1:2">
      <c r="A44">
        <v>44</v>
      </c>
      <c r="B44" s="13">
        <v>40487</v>
      </c>
    </row>
    <row r="45" spans="1:2">
      <c r="A45">
        <v>45</v>
      </c>
      <c r="B45" s="13">
        <v>40487</v>
      </c>
    </row>
    <row r="46" spans="1:2">
      <c r="A46">
        <v>46</v>
      </c>
      <c r="B46" s="13">
        <v>40490</v>
      </c>
    </row>
    <row r="47" spans="1:2">
      <c r="A47">
        <v>47</v>
      </c>
      <c r="B47" s="13">
        <v>40491</v>
      </c>
    </row>
    <row r="48" spans="1:2">
      <c r="A48">
        <v>48</v>
      </c>
      <c r="B48" s="13">
        <v>40492</v>
      </c>
    </row>
    <row r="49" spans="1:2">
      <c r="A49">
        <v>49</v>
      </c>
      <c r="B49" s="13">
        <v>40493</v>
      </c>
    </row>
    <row r="50" spans="1:2">
      <c r="A50">
        <v>50</v>
      </c>
      <c r="B50" s="13">
        <v>40494</v>
      </c>
    </row>
    <row r="51" spans="1:2">
      <c r="A51">
        <v>51</v>
      </c>
      <c r="B51" s="13">
        <v>40497</v>
      </c>
    </row>
    <row r="52" spans="1:2">
      <c r="A52">
        <v>52</v>
      </c>
      <c r="B52" s="13">
        <v>40498</v>
      </c>
    </row>
    <row r="53" spans="1:2">
      <c r="A53">
        <v>53</v>
      </c>
      <c r="B53" s="13">
        <v>40499</v>
      </c>
    </row>
    <row r="54" spans="1:2">
      <c r="A54">
        <v>54</v>
      </c>
      <c r="B54" s="13">
        <v>40500</v>
      </c>
    </row>
    <row r="55" spans="1:2">
      <c r="A55">
        <v>55</v>
      </c>
      <c r="B55" s="13">
        <v>40501</v>
      </c>
    </row>
    <row r="56" spans="1:2">
      <c r="A56">
        <v>56</v>
      </c>
      <c r="B56" s="13">
        <v>40501</v>
      </c>
    </row>
    <row r="57" spans="1:2">
      <c r="A57">
        <v>57</v>
      </c>
      <c r="B57" s="13">
        <v>40504</v>
      </c>
    </row>
    <row r="58" spans="1:2">
      <c r="A58">
        <v>58</v>
      </c>
      <c r="B58" s="13">
        <v>40505</v>
      </c>
    </row>
    <row r="59" spans="1:2">
      <c r="A59">
        <v>59</v>
      </c>
      <c r="B59" s="13">
        <v>40506</v>
      </c>
    </row>
    <row r="60" spans="1:2">
      <c r="A60">
        <v>60</v>
      </c>
      <c r="B60" s="13">
        <v>40507</v>
      </c>
    </row>
    <row r="61" spans="1:2">
      <c r="A61">
        <v>61</v>
      </c>
      <c r="B61" s="13">
        <v>40511</v>
      </c>
    </row>
    <row r="62" spans="1:2">
      <c r="A62">
        <v>62</v>
      </c>
      <c r="B62" s="13">
        <v>40512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D202 Project Plan</vt:lpstr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Jonathan</cp:lastModifiedBy>
  <cp:lastPrinted>2010-09-03T18:57:18Z</cp:lastPrinted>
  <dcterms:created xsi:type="dcterms:W3CDTF">2010-08-29T20:43:35Z</dcterms:created>
  <dcterms:modified xsi:type="dcterms:W3CDTF">2010-09-05T19:24:29Z</dcterms:modified>
</cp:coreProperties>
</file>